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55" windowHeight="7935"/>
  </bookViews>
  <sheets>
    <sheet name="Издержки" sheetId="4" r:id="rId1"/>
  </sheets>
  <calcPr calcId="145621"/>
</workbook>
</file>

<file path=xl/calcChain.xml><?xml version="1.0" encoding="utf-8"?>
<calcChain xmlns="http://schemas.openxmlformats.org/spreadsheetml/2006/main">
  <c r="E43" i="4" l="1"/>
  <c r="G19" i="4"/>
  <c r="C19" i="4"/>
  <c r="F19" i="4" s="1"/>
  <c r="G18" i="4"/>
  <c r="C18" i="4"/>
  <c r="F18" i="4" s="1"/>
  <c r="G17" i="4"/>
  <c r="C17" i="4"/>
  <c r="F17" i="4" s="1"/>
  <c r="G16" i="4"/>
  <c r="C16" i="4"/>
  <c r="F16" i="4" s="1"/>
  <c r="G15" i="4"/>
  <c r="C15" i="4"/>
  <c r="F15" i="4" s="1"/>
  <c r="G14" i="4"/>
  <c r="C14" i="4"/>
  <c r="F14" i="4" s="1"/>
  <c r="G13" i="4"/>
  <c r="C13" i="4"/>
  <c r="F13" i="4" s="1"/>
  <c r="G12" i="4"/>
  <c r="C12" i="4"/>
  <c r="F12" i="4" s="1"/>
  <c r="G11" i="4"/>
  <c r="C11" i="4"/>
  <c r="F11" i="4" s="1"/>
  <c r="G10" i="4"/>
  <c r="C10" i="4"/>
  <c r="F10" i="4" s="1"/>
  <c r="G9" i="4"/>
  <c r="C9" i="4"/>
  <c r="F9" i="4" s="1"/>
  <c r="G8" i="4"/>
  <c r="C8" i="4"/>
  <c r="F8" i="4" s="1"/>
  <c r="G7" i="4"/>
  <c r="C7" i="4"/>
  <c r="F7" i="4" s="1"/>
  <c r="G6" i="4"/>
  <c r="C6" i="4"/>
  <c r="F6" i="4" s="1"/>
  <c r="B6" i="4"/>
  <c r="B7" i="4" s="1"/>
  <c r="G5" i="4"/>
  <c r="E5" i="4"/>
  <c r="D5" i="4" s="1"/>
  <c r="C5" i="4"/>
  <c r="F5" i="4" s="1"/>
  <c r="E6" i="4" l="1"/>
  <c r="D6" i="4" s="1"/>
  <c r="B8" i="4"/>
  <c r="E7" i="4"/>
  <c r="D7" i="4" s="1"/>
  <c r="B9" i="4" l="1"/>
  <c r="E8" i="4"/>
  <c r="D8" i="4" s="1"/>
  <c r="B10" i="4" l="1"/>
  <c r="E9" i="4"/>
  <c r="D9" i="4" s="1"/>
  <c r="B11" i="4" l="1"/>
  <c r="E10" i="4"/>
  <c r="D10" i="4" s="1"/>
  <c r="B12" i="4" l="1"/>
  <c r="E11" i="4"/>
  <c r="D11" i="4" s="1"/>
  <c r="B13" i="4" l="1"/>
  <c r="E12" i="4"/>
  <c r="D12" i="4" s="1"/>
  <c r="B14" i="4" l="1"/>
  <c r="E13" i="4"/>
  <c r="D13" i="4" s="1"/>
  <c r="B15" i="4" l="1"/>
  <c r="E14" i="4"/>
  <c r="D14" i="4" s="1"/>
  <c r="B16" i="4" l="1"/>
  <c r="E15" i="4"/>
  <c r="D15" i="4" s="1"/>
  <c r="B17" i="4" l="1"/>
  <c r="E16" i="4"/>
  <c r="D16" i="4" s="1"/>
  <c r="B18" i="4" l="1"/>
  <c r="E17" i="4"/>
  <c r="D17" i="4" s="1"/>
  <c r="B19" i="4" l="1"/>
  <c r="E19" i="4" s="1"/>
  <c r="D19" i="4" s="1"/>
  <c r="E18" i="4"/>
  <c r="D18" i="4" s="1"/>
</calcChain>
</file>

<file path=xl/sharedStrings.xml><?xml version="1.0" encoding="utf-8"?>
<sst xmlns="http://schemas.openxmlformats.org/spreadsheetml/2006/main" count="11" uniqueCount="10">
  <si>
    <r>
      <t>TC=3800+420Q-5,5Q</t>
    </r>
    <r>
      <rPr>
        <b/>
        <vertAlign val="superscript"/>
        <sz val="14"/>
        <color theme="1"/>
        <rFont val="Calibri"/>
        <family val="2"/>
        <charset val="204"/>
        <scheme val="minor"/>
      </rPr>
      <t>2</t>
    </r>
    <r>
      <rPr>
        <b/>
        <sz val="14"/>
        <color theme="1"/>
        <rFont val="Calibri"/>
        <family val="2"/>
        <charset val="204"/>
        <scheme val="minor"/>
      </rPr>
      <t>+0,03Q</t>
    </r>
    <r>
      <rPr>
        <b/>
        <vertAlign val="superscript"/>
        <sz val="14"/>
        <color theme="1"/>
        <rFont val="Calibri"/>
        <family val="2"/>
        <charset val="204"/>
        <scheme val="minor"/>
      </rPr>
      <t>3</t>
    </r>
  </si>
  <si>
    <t>Q</t>
  </si>
  <si>
    <t>FC</t>
  </si>
  <si>
    <t>VC</t>
  </si>
  <si>
    <t>ATC</t>
  </si>
  <si>
    <t>AFC</t>
  </si>
  <si>
    <t>AVC</t>
  </si>
  <si>
    <t>MC</t>
  </si>
  <si>
    <t>Оптимальный объем</t>
  </si>
  <si>
    <t>0,06*Q^2-5,5*Q-3800/Q=0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</si>
</sst>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vertAlign val="superscript"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60934294977837E-2"/>
          <c:y val="3.4620935540952115E-2"/>
          <c:w val="0.76653353624914533"/>
          <c:h val="0.785004568873335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Издержки!$D$4</c:f>
              <c:strCache>
                <c:ptCount val="1"/>
                <c:pt idx="0">
                  <c:v>ATC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Издержки!$A$5:$A$19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Издержки!$D$5:$D$19</c:f>
              <c:numCache>
                <c:formatCode>General</c:formatCode>
                <c:ptCount val="15"/>
                <c:pt idx="0">
                  <c:v>748</c:v>
                </c:pt>
                <c:pt idx="1">
                  <c:v>512</c:v>
                </c:pt>
                <c:pt idx="2">
                  <c:v>408.66666666666669</c:v>
                </c:pt>
                <c:pt idx="3">
                  <c:v>343</c:v>
                </c:pt>
                <c:pt idx="4">
                  <c:v>296</c:v>
                </c:pt>
                <c:pt idx="5">
                  <c:v>261.33333333333331</c:v>
                </c:pt>
                <c:pt idx="6" formatCode="0.00">
                  <c:v>236.28571428571428</c:v>
                </c:pt>
                <c:pt idx="7">
                  <c:v>219.5</c:v>
                </c:pt>
                <c:pt idx="8" formatCode="0.00">
                  <c:v>210.22222222222223</c:v>
                </c:pt>
                <c:pt idx="9">
                  <c:v>208</c:v>
                </c:pt>
                <c:pt idx="10" formatCode="0.00">
                  <c:v>212.54545454545456</c:v>
                </c:pt>
                <c:pt idx="11">
                  <c:v>223.66666666666666</c:v>
                </c:pt>
                <c:pt idx="12" formatCode="0.00">
                  <c:v>241.23076923076923</c:v>
                </c:pt>
                <c:pt idx="13" formatCode="0.00">
                  <c:v>265.14285714285717</c:v>
                </c:pt>
                <c:pt idx="14">
                  <c:v>295.33333333333331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Издержки!$E$4</c:f>
              <c:strCache>
                <c:ptCount val="1"/>
                <c:pt idx="0">
                  <c:v>AFC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Издержки!$A$5:$A$19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Издержки!$E$5:$E$19</c:f>
              <c:numCache>
                <c:formatCode>General</c:formatCode>
                <c:ptCount val="15"/>
                <c:pt idx="0">
                  <c:v>380</c:v>
                </c:pt>
                <c:pt idx="1">
                  <c:v>190</c:v>
                </c:pt>
                <c:pt idx="2">
                  <c:v>126.66666666666667</c:v>
                </c:pt>
                <c:pt idx="3">
                  <c:v>95</c:v>
                </c:pt>
                <c:pt idx="4">
                  <c:v>76</c:v>
                </c:pt>
                <c:pt idx="5">
                  <c:v>63.333333333333336</c:v>
                </c:pt>
                <c:pt idx="6" formatCode="0.00">
                  <c:v>54.285714285714285</c:v>
                </c:pt>
                <c:pt idx="7">
                  <c:v>47.5</c:v>
                </c:pt>
                <c:pt idx="8" formatCode="0.00">
                  <c:v>42.222222222222221</c:v>
                </c:pt>
                <c:pt idx="9">
                  <c:v>38</c:v>
                </c:pt>
                <c:pt idx="10" formatCode="0.00">
                  <c:v>34.545454545454547</c:v>
                </c:pt>
                <c:pt idx="11">
                  <c:v>31.666666666666668</c:v>
                </c:pt>
                <c:pt idx="12" formatCode="0.00">
                  <c:v>29.23076923076923</c:v>
                </c:pt>
                <c:pt idx="13" formatCode="0.00">
                  <c:v>27.142857142857142</c:v>
                </c:pt>
                <c:pt idx="14">
                  <c:v>25.333333333333332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Издержки!$F$4</c:f>
              <c:strCache>
                <c:ptCount val="1"/>
                <c:pt idx="0">
                  <c:v>AVC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Издержки!$A$5:$A$19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Издержки!$F$5:$F$19</c:f>
              <c:numCache>
                <c:formatCode>General</c:formatCode>
                <c:ptCount val="15"/>
                <c:pt idx="0">
                  <c:v>368</c:v>
                </c:pt>
                <c:pt idx="1">
                  <c:v>322</c:v>
                </c:pt>
                <c:pt idx="2">
                  <c:v>282</c:v>
                </c:pt>
                <c:pt idx="3">
                  <c:v>248</c:v>
                </c:pt>
                <c:pt idx="4">
                  <c:v>220</c:v>
                </c:pt>
                <c:pt idx="5">
                  <c:v>198</c:v>
                </c:pt>
                <c:pt idx="6">
                  <c:v>182</c:v>
                </c:pt>
                <c:pt idx="7">
                  <c:v>172</c:v>
                </c:pt>
                <c:pt idx="8">
                  <c:v>168</c:v>
                </c:pt>
                <c:pt idx="9">
                  <c:v>170</c:v>
                </c:pt>
                <c:pt idx="10">
                  <c:v>178</c:v>
                </c:pt>
                <c:pt idx="11">
                  <c:v>192</c:v>
                </c:pt>
                <c:pt idx="12">
                  <c:v>212</c:v>
                </c:pt>
                <c:pt idx="13">
                  <c:v>238</c:v>
                </c:pt>
                <c:pt idx="14">
                  <c:v>270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Издержки!$G$4</c:f>
              <c:strCache>
                <c:ptCount val="1"/>
                <c:pt idx="0">
                  <c:v>MC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Издержки!$A$5:$A$19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Издержки!$G$5:$G$19</c:f>
              <c:numCache>
                <c:formatCode>General</c:formatCode>
                <c:ptCount val="15"/>
                <c:pt idx="0">
                  <c:v>319</c:v>
                </c:pt>
                <c:pt idx="1">
                  <c:v>236</c:v>
                </c:pt>
                <c:pt idx="2">
                  <c:v>171</c:v>
                </c:pt>
                <c:pt idx="3">
                  <c:v>124</c:v>
                </c:pt>
                <c:pt idx="4">
                  <c:v>95</c:v>
                </c:pt>
                <c:pt idx="5">
                  <c:v>83.999999999999943</c:v>
                </c:pt>
                <c:pt idx="6">
                  <c:v>91</c:v>
                </c:pt>
                <c:pt idx="7">
                  <c:v>116</c:v>
                </c:pt>
                <c:pt idx="8">
                  <c:v>159</c:v>
                </c:pt>
                <c:pt idx="9">
                  <c:v>220</c:v>
                </c:pt>
                <c:pt idx="10">
                  <c:v>299</c:v>
                </c:pt>
                <c:pt idx="11">
                  <c:v>395.99999999999977</c:v>
                </c:pt>
                <c:pt idx="12">
                  <c:v>511</c:v>
                </c:pt>
                <c:pt idx="13">
                  <c:v>644</c:v>
                </c:pt>
                <c:pt idx="14">
                  <c:v>795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934208"/>
        <c:axId val="249936512"/>
      </c:scatterChart>
      <c:valAx>
        <c:axId val="249934208"/>
        <c:scaling>
          <c:orientation val="minMax"/>
          <c:max val="15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Объем производства</a:t>
                </a:r>
                <a:r>
                  <a:rPr lang="ru-RU" baseline="0"/>
                  <a:t> </a:t>
                </a:r>
                <a:r>
                  <a:rPr lang="en-US" baseline="0"/>
                  <a:t>Q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crossAx val="249936512"/>
        <c:crosses val="autoZero"/>
        <c:crossBetween val="midCat"/>
        <c:majorUnit val="10"/>
      </c:valAx>
      <c:valAx>
        <c:axId val="249936512"/>
        <c:scaling>
          <c:orientation val="minMax"/>
          <c:max val="9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Издержки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9934208"/>
        <c:crosses val="autoZero"/>
        <c:crossBetween val="midCat"/>
        <c:majorUnit val="100"/>
      </c:valAx>
      <c:spPr>
        <a:noFill/>
        <a:ln w="25400">
          <a:noFill/>
        </a:ln>
      </c:spPr>
    </c:plotArea>
    <c:legend>
      <c:legendPos val="r"/>
      <c:layout/>
      <c:overlay val="1"/>
      <c:txPr>
        <a:bodyPr/>
        <a:lstStyle/>
        <a:p>
          <a:pPr>
            <a:defRPr sz="1400"/>
          </a:pPr>
          <a:endParaRPr lang="ru-RU"/>
        </a:p>
      </c:txPr>
    </c:legend>
    <c:plotVisOnly val="1"/>
    <c:dispBlanksAs val="gap"/>
    <c:showDLblsOverMax val="0"/>
  </c:chart>
  <c:spPr>
    <a:effectLst/>
    <a:scene3d>
      <a:camera prst="orthographicFront"/>
      <a:lightRig rig="chilly" dir="t"/>
    </a:scene3d>
    <a:sp3d prstMaterial="matte"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171450</xdr:rowOff>
    </xdr:from>
    <xdr:to>
      <xdr:col>7</xdr:col>
      <xdr:colOff>466725</xdr:colOff>
      <xdr:row>39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topLeftCell="A13" workbookViewId="0">
      <selection activeCell="K22" sqref="K22"/>
    </sheetView>
  </sheetViews>
  <sheetFormatPr defaultRowHeight="15" x14ac:dyDescent="0.25"/>
  <cols>
    <col min="1" max="1" width="11.85546875" customWidth="1"/>
    <col min="2" max="2" width="12" customWidth="1"/>
    <col min="3" max="3" width="12.42578125" customWidth="1"/>
    <col min="4" max="4" width="15" bestFit="1" customWidth="1"/>
    <col min="6" max="6" width="11.85546875" customWidth="1"/>
  </cols>
  <sheetData>
    <row r="2" spans="1:7" ht="21" x14ac:dyDescent="0.3">
      <c r="A2" s="4" t="s">
        <v>0</v>
      </c>
      <c r="B2" s="4"/>
      <c r="C2" s="4"/>
      <c r="D2" s="4"/>
      <c r="E2" s="4"/>
      <c r="F2" s="4"/>
      <c r="G2" s="4"/>
    </row>
    <row r="4" spans="1:7" ht="15.75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ht="15.75" x14ac:dyDescent="0.25">
      <c r="A5" s="1">
        <v>10</v>
      </c>
      <c r="B5" s="1">
        <v>3800</v>
      </c>
      <c r="C5" s="1">
        <f>420*A5-5.5*A5^2+0.03*A5^3</f>
        <v>3680</v>
      </c>
      <c r="D5" s="1">
        <f>E5+F5</f>
        <v>748</v>
      </c>
      <c r="E5" s="1">
        <f>B5/A5</f>
        <v>380</v>
      </c>
      <c r="F5" s="1">
        <f>C5/A5</f>
        <v>368</v>
      </c>
      <c r="G5" s="1">
        <f>420-11*A5+0.09*A5*A5</f>
        <v>319</v>
      </c>
    </row>
    <row r="6" spans="1:7" ht="15.75" x14ac:dyDescent="0.25">
      <c r="A6" s="1">
        <v>20</v>
      </c>
      <c r="B6" s="1">
        <f t="shared" ref="B6:B19" si="0">B5</f>
        <v>3800</v>
      </c>
      <c r="C6" s="1">
        <f t="shared" ref="C6:C19" si="1">420*A6-5.5*A6^2+0.03*A6^3</f>
        <v>6440</v>
      </c>
      <c r="D6" s="1">
        <f t="shared" ref="D6:D19" si="2">E6+F6</f>
        <v>512</v>
      </c>
      <c r="E6" s="1">
        <f t="shared" ref="E6:E19" si="3">B6/A6</f>
        <v>190</v>
      </c>
      <c r="F6" s="1">
        <f t="shared" ref="F6:F19" si="4">C6/A6</f>
        <v>322</v>
      </c>
      <c r="G6" s="1">
        <f t="shared" ref="G6:G19" si="5">420-11*A6+0.09*A6*A6</f>
        <v>236</v>
      </c>
    </row>
    <row r="7" spans="1:7" ht="15.75" x14ac:dyDescent="0.25">
      <c r="A7" s="1">
        <v>30</v>
      </c>
      <c r="B7" s="1">
        <f t="shared" si="0"/>
        <v>3800</v>
      </c>
      <c r="C7" s="1">
        <f t="shared" si="1"/>
        <v>8460</v>
      </c>
      <c r="D7" s="1">
        <f t="shared" si="2"/>
        <v>408.66666666666669</v>
      </c>
      <c r="E7" s="1">
        <f t="shared" si="3"/>
        <v>126.66666666666667</v>
      </c>
      <c r="F7" s="1">
        <f t="shared" si="4"/>
        <v>282</v>
      </c>
      <c r="G7" s="1">
        <f t="shared" si="5"/>
        <v>171</v>
      </c>
    </row>
    <row r="8" spans="1:7" ht="15.75" x14ac:dyDescent="0.25">
      <c r="A8" s="1">
        <v>40</v>
      </c>
      <c r="B8" s="1">
        <f t="shared" si="0"/>
        <v>3800</v>
      </c>
      <c r="C8" s="1">
        <f t="shared" si="1"/>
        <v>9920</v>
      </c>
      <c r="D8" s="1">
        <f t="shared" si="2"/>
        <v>343</v>
      </c>
      <c r="E8" s="1">
        <f t="shared" si="3"/>
        <v>95</v>
      </c>
      <c r="F8" s="1">
        <f t="shared" si="4"/>
        <v>248</v>
      </c>
      <c r="G8" s="1">
        <f t="shared" si="5"/>
        <v>124</v>
      </c>
    </row>
    <row r="9" spans="1:7" ht="15.75" x14ac:dyDescent="0.25">
      <c r="A9" s="1">
        <v>50</v>
      </c>
      <c r="B9" s="1">
        <f t="shared" si="0"/>
        <v>3800</v>
      </c>
      <c r="C9" s="1">
        <f t="shared" si="1"/>
        <v>11000</v>
      </c>
      <c r="D9" s="1">
        <f t="shared" si="2"/>
        <v>296</v>
      </c>
      <c r="E9" s="1">
        <f t="shared" si="3"/>
        <v>76</v>
      </c>
      <c r="F9" s="1">
        <f t="shared" si="4"/>
        <v>220</v>
      </c>
      <c r="G9" s="1">
        <f t="shared" si="5"/>
        <v>95</v>
      </c>
    </row>
    <row r="10" spans="1:7" ht="15.75" x14ac:dyDescent="0.25">
      <c r="A10" s="1">
        <v>60</v>
      </c>
      <c r="B10" s="1">
        <f t="shared" si="0"/>
        <v>3800</v>
      </c>
      <c r="C10" s="1">
        <f t="shared" si="1"/>
        <v>11880</v>
      </c>
      <c r="D10" s="1">
        <f t="shared" si="2"/>
        <v>261.33333333333331</v>
      </c>
      <c r="E10" s="1">
        <f t="shared" si="3"/>
        <v>63.333333333333336</v>
      </c>
      <c r="F10" s="1">
        <f t="shared" si="4"/>
        <v>198</v>
      </c>
      <c r="G10" s="1">
        <f t="shared" si="5"/>
        <v>83.999999999999943</v>
      </c>
    </row>
    <row r="11" spans="1:7" ht="15.75" x14ac:dyDescent="0.25">
      <c r="A11" s="1">
        <v>70</v>
      </c>
      <c r="B11" s="1">
        <f t="shared" si="0"/>
        <v>3800</v>
      </c>
      <c r="C11" s="1">
        <f t="shared" si="1"/>
        <v>12740</v>
      </c>
      <c r="D11" s="2">
        <f t="shared" si="2"/>
        <v>236.28571428571428</v>
      </c>
      <c r="E11" s="2">
        <f t="shared" si="3"/>
        <v>54.285714285714285</v>
      </c>
      <c r="F11" s="1">
        <f t="shared" si="4"/>
        <v>182</v>
      </c>
      <c r="G11" s="1">
        <f t="shared" si="5"/>
        <v>91</v>
      </c>
    </row>
    <row r="12" spans="1:7" ht="15.75" x14ac:dyDescent="0.25">
      <c r="A12" s="1">
        <v>80</v>
      </c>
      <c r="B12" s="1">
        <f t="shared" si="0"/>
        <v>3800</v>
      </c>
      <c r="C12" s="1">
        <f t="shared" si="1"/>
        <v>13760</v>
      </c>
      <c r="D12" s="1">
        <f t="shared" si="2"/>
        <v>219.5</v>
      </c>
      <c r="E12" s="1">
        <f t="shared" si="3"/>
        <v>47.5</v>
      </c>
      <c r="F12" s="1">
        <f t="shared" si="4"/>
        <v>172</v>
      </c>
      <c r="G12" s="1">
        <f t="shared" si="5"/>
        <v>116</v>
      </c>
    </row>
    <row r="13" spans="1:7" ht="15.75" x14ac:dyDescent="0.25">
      <c r="A13" s="1">
        <v>90</v>
      </c>
      <c r="B13" s="1">
        <f t="shared" si="0"/>
        <v>3800</v>
      </c>
      <c r="C13" s="1">
        <f t="shared" si="1"/>
        <v>15120</v>
      </c>
      <c r="D13" s="2">
        <f t="shared" si="2"/>
        <v>210.22222222222223</v>
      </c>
      <c r="E13" s="2">
        <f t="shared" si="3"/>
        <v>42.222222222222221</v>
      </c>
      <c r="F13" s="1">
        <f t="shared" si="4"/>
        <v>168</v>
      </c>
      <c r="G13" s="1">
        <f t="shared" si="5"/>
        <v>159</v>
      </c>
    </row>
    <row r="14" spans="1:7" ht="15.75" x14ac:dyDescent="0.25">
      <c r="A14" s="1">
        <v>100</v>
      </c>
      <c r="B14" s="1">
        <f t="shared" si="0"/>
        <v>3800</v>
      </c>
      <c r="C14" s="1">
        <f t="shared" si="1"/>
        <v>17000</v>
      </c>
      <c r="D14" s="1">
        <f t="shared" si="2"/>
        <v>208</v>
      </c>
      <c r="E14" s="1">
        <f t="shared" si="3"/>
        <v>38</v>
      </c>
      <c r="F14" s="1">
        <f t="shared" si="4"/>
        <v>170</v>
      </c>
      <c r="G14" s="1">
        <f t="shared" si="5"/>
        <v>220</v>
      </c>
    </row>
    <row r="15" spans="1:7" ht="15.75" x14ac:dyDescent="0.25">
      <c r="A15" s="1">
        <v>110</v>
      </c>
      <c r="B15" s="1">
        <f t="shared" si="0"/>
        <v>3800</v>
      </c>
      <c r="C15" s="1">
        <f t="shared" si="1"/>
        <v>19580</v>
      </c>
      <c r="D15" s="2">
        <f t="shared" si="2"/>
        <v>212.54545454545456</v>
      </c>
      <c r="E15" s="2">
        <f t="shared" si="3"/>
        <v>34.545454545454547</v>
      </c>
      <c r="F15" s="1">
        <f t="shared" si="4"/>
        <v>178</v>
      </c>
      <c r="G15" s="1">
        <f t="shared" si="5"/>
        <v>299</v>
      </c>
    </row>
    <row r="16" spans="1:7" ht="15.75" x14ac:dyDescent="0.25">
      <c r="A16" s="1">
        <v>120</v>
      </c>
      <c r="B16" s="1">
        <f t="shared" si="0"/>
        <v>3800</v>
      </c>
      <c r="C16" s="1">
        <f t="shared" si="1"/>
        <v>23040</v>
      </c>
      <c r="D16" s="1">
        <f t="shared" si="2"/>
        <v>223.66666666666666</v>
      </c>
      <c r="E16" s="1">
        <f t="shared" si="3"/>
        <v>31.666666666666668</v>
      </c>
      <c r="F16" s="1">
        <f t="shared" si="4"/>
        <v>192</v>
      </c>
      <c r="G16" s="1">
        <f t="shared" si="5"/>
        <v>395.99999999999977</v>
      </c>
    </row>
    <row r="17" spans="1:7" ht="15.75" x14ac:dyDescent="0.25">
      <c r="A17" s="1">
        <v>130</v>
      </c>
      <c r="B17" s="1">
        <f t="shared" si="0"/>
        <v>3800</v>
      </c>
      <c r="C17" s="1">
        <f t="shared" si="1"/>
        <v>27560</v>
      </c>
      <c r="D17" s="2">
        <f t="shared" si="2"/>
        <v>241.23076923076923</v>
      </c>
      <c r="E17" s="2">
        <f t="shared" si="3"/>
        <v>29.23076923076923</v>
      </c>
      <c r="F17" s="1">
        <f t="shared" si="4"/>
        <v>212</v>
      </c>
      <c r="G17" s="1">
        <f t="shared" si="5"/>
        <v>511</v>
      </c>
    </row>
    <row r="18" spans="1:7" ht="15.75" x14ac:dyDescent="0.25">
      <c r="A18" s="1">
        <v>140</v>
      </c>
      <c r="B18" s="1">
        <f t="shared" si="0"/>
        <v>3800</v>
      </c>
      <c r="C18" s="1">
        <f t="shared" si="1"/>
        <v>33320</v>
      </c>
      <c r="D18" s="2">
        <f t="shared" si="2"/>
        <v>265.14285714285717</v>
      </c>
      <c r="E18" s="2">
        <f t="shared" si="3"/>
        <v>27.142857142857142</v>
      </c>
      <c r="F18" s="1">
        <f t="shared" si="4"/>
        <v>238</v>
      </c>
      <c r="G18" s="1">
        <f t="shared" si="5"/>
        <v>644</v>
      </c>
    </row>
    <row r="19" spans="1:7" ht="15.75" x14ac:dyDescent="0.25">
      <c r="A19" s="1">
        <v>150</v>
      </c>
      <c r="B19" s="1">
        <f t="shared" si="0"/>
        <v>3800</v>
      </c>
      <c r="C19" s="1">
        <f t="shared" si="1"/>
        <v>40500</v>
      </c>
      <c r="D19" s="1">
        <f t="shared" si="2"/>
        <v>295.33333333333331</v>
      </c>
      <c r="E19" s="1">
        <f t="shared" si="3"/>
        <v>25.333333333333332</v>
      </c>
      <c r="F19" s="1">
        <f t="shared" si="4"/>
        <v>270</v>
      </c>
      <c r="G19" s="1">
        <f t="shared" si="5"/>
        <v>795</v>
      </c>
    </row>
    <row r="42" spans="1:5" x14ac:dyDescent="0.25">
      <c r="A42" t="s">
        <v>8</v>
      </c>
      <c r="D42" t="s">
        <v>1</v>
      </c>
      <c r="E42" t="s">
        <v>9</v>
      </c>
    </row>
    <row r="43" spans="1:5" x14ac:dyDescent="0.25">
      <c r="D43" s="3">
        <v>98.230261788831285</v>
      </c>
      <c r="E43">
        <f>0.06*D43*D43-5.5*D43-3800/D43</f>
        <v>3.5886031710674615E-6</v>
      </c>
    </row>
  </sheetData>
  <mergeCells count="1">
    <mergeCell ref="A2:G2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Издержки</vt:lpstr>
    </vt:vector>
  </TitlesOfParts>
  <Company>школа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2018-11-05T14:21:52Z</dcterms:created>
  <dcterms:modified xsi:type="dcterms:W3CDTF">2022-06-25T14:34:43Z</dcterms:modified>
</cp:coreProperties>
</file>